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Blad1 (2)" sheetId="1" r:id="rId1"/>
  </sheets>
  <definedNames>
    <definedName name="_xlnm.Print_Area" localSheetId="0">'Blad1 (2)'!$A$1:$Y$51</definedName>
  </definedNames>
  <calcPr fullCalcOnLoad="1"/>
</workbook>
</file>

<file path=xl/sharedStrings.xml><?xml version="1.0" encoding="utf-8"?>
<sst xmlns="http://schemas.openxmlformats.org/spreadsheetml/2006/main" count="65" uniqueCount="44">
  <si>
    <t>Debet</t>
  </si>
  <si>
    <t>Credit</t>
  </si>
  <si>
    <t>Beginbalans</t>
  </si>
  <si>
    <t>Resultatenrekening</t>
  </si>
  <si>
    <t>Eindbalans</t>
  </si>
  <si>
    <t>Toelichting</t>
  </si>
  <si>
    <t>INK</t>
  </si>
  <si>
    <t>UIT</t>
  </si>
  <si>
    <t>KAS</t>
  </si>
  <si>
    <t>MEMO</t>
  </si>
  <si>
    <t>Proefbalans</t>
  </si>
  <si>
    <t>Rabo 1383.65.164</t>
  </si>
  <si>
    <t>LIQUIDE MIDDELEN</t>
  </si>
  <si>
    <t>EIGEN VERMOGEN</t>
  </si>
  <si>
    <t>Algemene reserve</t>
  </si>
  <si>
    <t>Bestemmingsreserve</t>
  </si>
  <si>
    <t>CREDITEUREN</t>
  </si>
  <si>
    <t>544 IJsselmeervereniging</t>
  </si>
  <si>
    <t>Diversen</t>
  </si>
  <si>
    <t>Bank</t>
  </si>
  <si>
    <t>Post nl</t>
  </si>
  <si>
    <t>Baanstede</t>
  </si>
  <si>
    <t>Exploitatiesaldo</t>
  </si>
  <si>
    <t>Rabo spaarrek. 1336.879.246</t>
  </si>
  <si>
    <t xml:space="preserve"> LANDSCH. NH</t>
  </si>
  <si>
    <t>burokosten</t>
  </si>
  <si>
    <t>bestuur kstn</t>
  </si>
  <si>
    <t>projecten</t>
  </si>
  <si>
    <t>publiciteit</t>
  </si>
  <si>
    <t>promotie</t>
  </si>
  <si>
    <t>diversen</t>
  </si>
  <si>
    <t>Vorderingen</t>
  </si>
  <si>
    <t>Voorraden</t>
  </si>
  <si>
    <t>Memoriaal</t>
  </si>
  <si>
    <t>Ijsterk</t>
  </si>
  <si>
    <t xml:space="preserve"> ST. VBIJ</t>
  </si>
  <si>
    <t>jubileumboek</t>
  </si>
  <si>
    <t>contributies ( incl. jub. boek)</t>
  </si>
  <si>
    <t>Vbij</t>
  </si>
  <si>
    <t>Voorraden: Jubileumboek</t>
  </si>
  <si>
    <t xml:space="preserve">31-12-2012 </t>
  </si>
  <si>
    <t>DEBITEUREN</t>
  </si>
  <si>
    <t>Prins Bernhard fonds</t>
  </si>
  <si>
    <t xml:space="preserve">rente 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</si>
</sst>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\ mmmm\ yyyy"/>
  </numFmts>
  <fonts count="38">
    <font>
      <sz val="10"/>
      <name val="Arial"/>
      <family val="2"/>
    </font>
    <font>
      <sz val="10"/>
      <name val="Univers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7" applyNumberFormat="0" applyFont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5" borderId="9" applyNumberFormat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6">
    <xf numFmtId="4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showZeros="0"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49" sqref="R49"/>
    </sheetView>
  </sheetViews>
  <sheetFormatPr defaultColWidth="9.140625" defaultRowHeight="12.75"/>
  <cols>
    <col min="1" max="1" width="25.7109375" style="14" customWidth="1"/>
    <col min="2" max="2" width="10.7109375" style="1" customWidth="1"/>
    <col min="3" max="3" width="9.140625" style="1" bestFit="1" customWidth="1"/>
    <col min="4" max="9" width="10.7109375" style="1" hidden="1" customWidth="1"/>
    <col min="10" max="11" width="10.7109375" style="1" customWidth="1"/>
    <col min="12" max="13" width="10.7109375" style="1" hidden="1" customWidth="1"/>
    <col min="14" max="21" width="10.7109375" style="1" customWidth="1"/>
    <col min="22" max="23" width="10.7109375" style="14" customWidth="1"/>
    <col min="24" max="48" width="11.7109375" style="0" customWidth="1"/>
  </cols>
  <sheetData>
    <row r="2" spans="1:23" s="6" customFormat="1" ht="15.75">
      <c r="A2" s="20" t="s">
        <v>17</v>
      </c>
      <c r="B2" s="21"/>
      <c r="C2" s="19"/>
      <c r="D2" s="19"/>
      <c r="E2" s="19"/>
      <c r="F2" s="19"/>
      <c r="G2" s="19"/>
      <c r="H2" s="19"/>
      <c r="I2" s="19"/>
      <c r="J2" s="19"/>
      <c r="K2" s="19"/>
      <c r="L2" s="30"/>
      <c r="M2" s="3"/>
      <c r="N2" s="3"/>
      <c r="O2" s="3"/>
      <c r="P2" s="3"/>
      <c r="Q2" s="3"/>
      <c r="R2" s="3"/>
      <c r="S2" s="3"/>
      <c r="T2" s="3"/>
      <c r="U2" s="3"/>
      <c r="V2" s="42" t="s">
        <v>40</v>
      </c>
      <c r="W2" s="42"/>
    </row>
    <row r="3" spans="1:23" ht="13.5" thickBo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"/>
      <c r="W3" s="9"/>
    </row>
    <row r="4" spans="1:23" ht="15" customHeight="1">
      <c r="A4" s="10"/>
      <c r="B4" s="43" t="s">
        <v>2</v>
      </c>
      <c r="C4" s="44"/>
      <c r="D4" s="36" t="s">
        <v>6</v>
      </c>
      <c r="E4" s="45"/>
      <c r="F4" s="36" t="s">
        <v>7</v>
      </c>
      <c r="G4" s="37"/>
      <c r="H4" s="36" t="s">
        <v>8</v>
      </c>
      <c r="I4" s="37"/>
      <c r="J4" s="36" t="s">
        <v>19</v>
      </c>
      <c r="K4" s="37"/>
      <c r="L4" s="43" t="s">
        <v>9</v>
      </c>
      <c r="M4" s="44"/>
      <c r="N4" s="36" t="s">
        <v>10</v>
      </c>
      <c r="O4" s="45"/>
      <c r="P4" s="36" t="s">
        <v>33</v>
      </c>
      <c r="Q4" s="37"/>
      <c r="R4" s="36" t="s">
        <v>3</v>
      </c>
      <c r="S4" s="37"/>
      <c r="T4" s="36" t="s">
        <v>4</v>
      </c>
      <c r="U4" s="37"/>
      <c r="V4" s="38"/>
      <c r="W4" s="39"/>
    </row>
    <row r="5" spans="1:23" s="8" customFormat="1" ht="15" customHeight="1" thickBot="1">
      <c r="A5" s="11"/>
      <c r="B5" s="7" t="s">
        <v>0</v>
      </c>
      <c r="C5" s="7" t="s">
        <v>1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  <c r="P5" s="7" t="s">
        <v>0</v>
      </c>
      <c r="Q5" s="7" t="s">
        <v>1</v>
      </c>
      <c r="R5" s="7" t="s">
        <v>0</v>
      </c>
      <c r="S5" s="7" t="s">
        <v>1</v>
      </c>
      <c r="T5" s="7" t="s">
        <v>0</v>
      </c>
      <c r="U5" s="7" t="s">
        <v>1</v>
      </c>
      <c r="V5" s="40" t="s">
        <v>5</v>
      </c>
      <c r="W5" s="41"/>
    </row>
    <row r="6" spans="1:23" ht="15" customHeight="1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2"/>
      <c r="M6" s="22"/>
      <c r="N6" s="29">
        <f>B6+D6+F6+H6+J6+L6</f>
        <v>0</v>
      </c>
      <c r="O6" s="29">
        <f>C6+E6+G6+I6+K6+M6</f>
        <v>0</v>
      </c>
      <c r="P6" s="29"/>
      <c r="Q6" s="23"/>
      <c r="R6" s="23"/>
      <c r="S6" s="23"/>
      <c r="T6" s="28">
        <f>N6+P6+S6</f>
        <v>0</v>
      </c>
      <c r="U6" s="29">
        <f>O6+Q6+R6</f>
        <v>0</v>
      </c>
      <c r="V6" s="25"/>
      <c r="W6" s="26"/>
    </row>
    <row r="7" spans="1:23" ht="15" customHeight="1">
      <c r="A7" s="31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9">
        <f aca="true" t="shared" si="0" ref="N7:N47">B7+D7+F7+H7+J7+L7</f>
        <v>0</v>
      </c>
      <c r="O7" s="29">
        <f aca="true" t="shared" si="1" ref="O7:O47">C7+E7+G7+I7+K7+M7</f>
        <v>0</v>
      </c>
      <c r="P7" s="29"/>
      <c r="Q7" s="22"/>
      <c r="R7" s="22"/>
      <c r="S7" s="22"/>
      <c r="T7" s="28">
        <f>N7+P7+S7</f>
        <v>0</v>
      </c>
      <c r="U7" s="29">
        <f>O7+Q7+R7</f>
        <v>0</v>
      </c>
      <c r="V7" s="25"/>
      <c r="W7" s="26"/>
    </row>
    <row r="8" spans="1:23" ht="15" customHeight="1">
      <c r="A8" s="24" t="s">
        <v>11</v>
      </c>
      <c r="B8" s="23">
        <v>3459.86</v>
      </c>
      <c r="C8" s="23"/>
      <c r="D8" s="23"/>
      <c r="E8" s="23"/>
      <c r="F8" s="23"/>
      <c r="G8" s="23"/>
      <c r="H8" s="23"/>
      <c r="I8" s="23"/>
      <c r="J8" s="23">
        <f>4527.38-3459.86+5000</f>
        <v>6067.52</v>
      </c>
      <c r="K8" s="23">
        <v>5000</v>
      </c>
      <c r="L8" s="22"/>
      <c r="M8" s="22"/>
      <c r="N8" s="29">
        <f t="shared" si="0"/>
        <v>9527.380000000001</v>
      </c>
      <c r="O8" s="29">
        <f>K8</f>
        <v>5000</v>
      </c>
      <c r="P8" s="29"/>
      <c r="Q8" s="23"/>
      <c r="R8" s="23"/>
      <c r="S8" s="23"/>
      <c r="T8" s="28">
        <v>4527.38</v>
      </c>
      <c r="U8" s="29"/>
      <c r="V8" s="25"/>
      <c r="W8" s="26"/>
    </row>
    <row r="9" spans="1:23" ht="15" customHeight="1">
      <c r="A9" s="24" t="s">
        <v>23</v>
      </c>
      <c r="B9" s="23">
        <v>10000</v>
      </c>
      <c r="C9" s="23">
        <v>0</v>
      </c>
      <c r="D9" s="23"/>
      <c r="E9" s="23"/>
      <c r="F9" s="23"/>
      <c r="G9" s="23"/>
      <c r="H9" s="23"/>
      <c r="I9" s="23"/>
      <c r="J9" s="23">
        <v>5039.86</v>
      </c>
      <c r="K9" s="23"/>
      <c r="L9" s="22"/>
      <c r="M9" s="22"/>
      <c r="N9" s="29">
        <f>B9+J9</f>
        <v>15039.86</v>
      </c>
      <c r="O9" s="29"/>
      <c r="P9" s="23"/>
      <c r="Q9" s="23"/>
      <c r="R9" s="23"/>
      <c r="S9" s="23"/>
      <c r="T9" s="28">
        <v>15039.86</v>
      </c>
      <c r="U9" s="29">
        <f>O9+Q9+R9</f>
        <v>0</v>
      </c>
      <c r="V9" s="25"/>
      <c r="W9" s="26"/>
    </row>
    <row r="10" spans="1:23" ht="15" customHeight="1">
      <c r="A10" s="24" t="s">
        <v>31</v>
      </c>
      <c r="B10" s="23">
        <v>39.86</v>
      </c>
      <c r="C10" s="23"/>
      <c r="D10" s="23"/>
      <c r="E10" s="23"/>
      <c r="F10" s="23"/>
      <c r="G10" s="23"/>
      <c r="H10" s="23"/>
      <c r="I10" s="23"/>
      <c r="J10" s="23"/>
      <c r="K10" s="33">
        <v>39.86</v>
      </c>
      <c r="L10" s="22"/>
      <c r="M10" s="22"/>
      <c r="N10" s="29"/>
      <c r="O10" s="29"/>
      <c r="P10" s="22">
        <v>279.37</v>
      </c>
      <c r="Q10" s="23"/>
      <c r="R10" s="23"/>
      <c r="S10" s="23"/>
      <c r="T10" s="28">
        <v>279.37</v>
      </c>
      <c r="U10" s="29"/>
      <c r="V10" s="25"/>
      <c r="W10" s="26"/>
    </row>
    <row r="11" spans="1:23" ht="15" customHeight="1">
      <c r="A11" s="32" t="s">
        <v>41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2"/>
      <c r="M11" s="22"/>
      <c r="N11" s="29"/>
      <c r="O11" s="29"/>
      <c r="P11" s="22"/>
      <c r="Q11" s="23"/>
      <c r="R11" s="23"/>
      <c r="S11" s="23"/>
      <c r="T11" s="28">
        <v>0</v>
      </c>
      <c r="U11" s="29"/>
      <c r="V11" s="25"/>
      <c r="W11" s="26"/>
    </row>
    <row r="12" spans="1:23" ht="15" customHeight="1">
      <c r="A12" s="32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"/>
      <c r="M12" s="22"/>
      <c r="N12" s="29"/>
      <c r="O12" s="29"/>
      <c r="P12" s="22">
        <v>667.52</v>
      </c>
      <c r="Q12" s="23"/>
      <c r="R12" s="23"/>
      <c r="S12" s="23"/>
      <c r="T12" s="28">
        <v>667.52</v>
      </c>
      <c r="U12" s="29"/>
      <c r="V12" s="25"/>
      <c r="W12" s="26"/>
    </row>
    <row r="13" spans="1:23" ht="15" customHeight="1">
      <c r="A13" s="24" t="s">
        <v>42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2"/>
      <c r="M13" s="22"/>
      <c r="N13" s="29">
        <f t="shared" si="0"/>
        <v>0</v>
      </c>
      <c r="O13" s="29">
        <f t="shared" si="1"/>
        <v>0</v>
      </c>
      <c r="P13" s="29">
        <v>1500</v>
      </c>
      <c r="Q13" s="23"/>
      <c r="R13" s="23"/>
      <c r="S13" s="23"/>
      <c r="T13" s="28">
        <f>N13+P13+S13</f>
        <v>1500</v>
      </c>
      <c r="U13" s="29">
        <f>O13+Q13+R13</f>
        <v>0</v>
      </c>
      <c r="V13" s="25"/>
      <c r="W13" s="26"/>
    </row>
    <row r="14" spans="1:23" ht="15" customHeight="1">
      <c r="A14" s="32" t="s">
        <v>13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2"/>
      <c r="M14" s="22"/>
      <c r="N14" s="29">
        <f t="shared" si="0"/>
        <v>0</v>
      </c>
      <c r="O14" s="29">
        <f t="shared" si="1"/>
        <v>0</v>
      </c>
      <c r="P14" s="29"/>
      <c r="Q14" s="23"/>
      <c r="R14" s="23"/>
      <c r="S14" s="23"/>
      <c r="T14" s="28">
        <f>N14+P14+S14</f>
        <v>0</v>
      </c>
      <c r="U14" s="29">
        <f>O14+Q14+R14</f>
        <v>0</v>
      </c>
      <c r="V14" s="25"/>
      <c r="W14" s="26"/>
    </row>
    <row r="15" spans="1:23" ht="15" customHeight="1">
      <c r="A15" s="24" t="s">
        <v>14</v>
      </c>
      <c r="B15" s="23"/>
      <c r="C15" s="23">
        <v>10712</v>
      </c>
      <c r="D15" s="23"/>
      <c r="E15" s="23"/>
      <c r="F15" s="23"/>
      <c r="G15" s="23"/>
      <c r="H15" s="23"/>
      <c r="I15" s="23"/>
      <c r="J15" s="23"/>
      <c r="K15" s="23"/>
      <c r="L15" s="22"/>
      <c r="M15" s="22"/>
      <c r="N15" s="29"/>
      <c r="O15" s="29">
        <f t="shared" si="1"/>
        <v>10712</v>
      </c>
      <c r="P15" s="29"/>
      <c r="Q15" s="23"/>
      <c r="R15" s="23"/>
      <c r="S15" s="23"/>
      <c r="T15" s="28"/>
      <c r="U15" s="29">
        <f>O15-N15</f>
        <v>10712</v>
      </c>
      <c r="V15" s="25"/>
      <c r="W15" s="26"/>
    </row>
    <row r="16" spans="1:23" ht="15" customHeight="1">
      <c r="A16" s="24" t="s">
        <v>15</v>
      </c>
      <c r="B16" s="23"/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2"/>
      <c r="M16" s="22"/>
      <c r="N16" s="29">
        <f t="shared" si="0"/>
        <v>0</v>
      </c>
      <c r="O16" s="29">
        <f t="shared" si="1"/>
        <v>0</v>
      </c>
      <c r="P16" s="29"/>
      <c r="Q16" s="23"/>
      <c r="R16" s="23"/>
      <c r="S16" s="23"/>
      <c r="T16" s="28">
        <f>N16+P16+S16</f>
        <v>0</v>
      </c>
      <c r="U16" s="29">
        <v>0</v>
      </c>
      <c r="V16" s="25"/>
      <c r="W16" s="26"/>
    </row>
    <row r="17" spans="1:23" ht="15" customHeight="1">
      <c r="A17" s="2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2"/>
      <c r="M17" s="22"/>
      <c r="N17" s="29"/>
      <c r="O17" s="29"/>
      <c r="P17" s="29"/>
      <c r="Q17" s="23"/>
      <c r="R17" s="23"/>
      <c r="S17" s="23"/>
      <c r="T17" s="28"/>
      <c r="U17" s="29"/>
      <c r="V17" s="25"/>
      <c r="W17" s="26"/>
    </row>
    <row r="18" spans="1:23" ht="15" customHeight="1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2"/>
      <c r="M18" s="22"/>
      <c r="N18" s="29">
        <f t="shared" si="0"/>
        <v>0</v>
      </c>
      <c r="O18" s="29">
        <f t="shared" si="1"/>
        <v>0</v>
      </c>
      <c r="P18" s="29"/>
      <c r="Q18" s="23"/>
      <c r="R18" s="23"/>
      <c r="S18" s="23"/>
      <c r="T18" s="28">
        <f>N18+P18+S18</f>
        <v>0</v>
      </c>
      <c r="U18" s="29">
        <f>O18+Q18+R18</f>
        <v>0</v>
      </c>
      <c r="V18" s="25"/>
      <c r="W18" s="26"/>
    </row>
    <row r="19" spans="1:23" ht="15" customHeight="1">
      <c r="A19" s="32" t="s">
        <v>16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2"/>
      <c r="M19" s="22"/>
      <c r="N19" s="29"/>
      <c r="O19" s="29"/>
      <c r="P19" s="29"/>
      <c r="Q19" s="23"/>
      <c r="R19" s="23"/>
      <c r="S19" s="23"/>
      <c r="T19" s="28"/>
      <c r="U19" s="29"/>
      <c r="V19" s="25"/>
      <c r="W19" s="26"/>
    </row>
    <row r="20" spans="1:23" ht="15" customHeight="1">
      <c r="A20" s="24" t="s">
        <v>34</v>
      </c>
      <c r="B20" s="23"/>
      <c r="C20" s="23">
        <v>226</v>
      </c>
      <c r="D20" s="23"/>
      <c r="E20" s="23"/>
      <c r="F20" s="23"/>
      <c r="G20" s="23"/>
      <c r="H20" s="23"/>
      <c r="I20" s="23"/>
      <c r="J20" s="23">
        <v>226</v>
      </c>
      <c r="K20" s="23"/>
      <c r="L20" s="22"/>
      <c r="M20" s="22"/>
      <c r="N20" s="29"/>
      <c r="O20" s="29"/>
      <c r="P20" s="23">
        <v>0</v>
      </c>
      <c r="Q20" s="23"/>
      <c r="R20" s="23">
        <v>0</v>
      </c>
      <c r="S20" s="23"/>
      <c r="T20" s="28">
        <v>0</v>
      </c>
      <c r="U20" s="29"/>
      <c r="V20" s="25"/>
      <c r="W20" s="26"/>
    </row>
    <row r="21" spans="1:23" ht="15" customHeight="1">
      <c r="A21" s="32" t="s">
        <v>20</v>
      </c>
      <c r="B21" s="23"/>
      <c r="C21" s="23">
        <v>1085.47</v>
      </c>
      <c r="D21" s="23"/>
      <c r="E21" s="23"/>
      <c r="F21" s="23"/>
      <c r="G21" s="23"/>
      <c r="H21" s="23"/>
      <c r="I21" s="23"/>
      <c r="J21" s="23">
        <v>1085.47</v>
      </c>
      <c r="K21" s="23">
        <v>0</v>
      </c>
      <c r="L21" s="22"/>
      <c r="M21" s="22"/>
      <c r="N21" s="29">
        <v>0</v>
      </c>
      <c r="O21" s="29">
        <v>0</v>
      </c>
      <c r="P21" s="23">
        <v>0</v>
      </c>
      <c r="Q21" s="23"/>
      <c r="R21" s="23">
        <v>0</v>
      </c>
      <c r="S21" s="23"/>
      <c r="T21" s="28">
        <v>0</v>
      </c>
      <c r="U21" s="29"/>
      <c r="V21" s="25"/>
      <c r="W21" s="26"/>
    </row>
    <row r="22" spans="1:23" ht="15" customHeight="1">
      <c r="A22" s="24" t="s">
        <v>21</v>
      </c>
      <c r="B22" s="23"/>
      <c r="C22" s="23">
        <v>589.25</v>
      </c>
      <c r="D22" s="23"/>
      <c r="E22" s="23"/>
      <c r="F22" s="23"/>
      <c r="G22" s="23"/>
      <c r="H22" s="23"/>
      <c r="I22" s="23"/>
      <c r="J22" s="23">
        <v>589.25</v>
      </c>
      <c r="K22" s="23"/>
      <c r="L22" s="22"/>
      <c r="M22" s="22"/>
      <c r="N22" s="29">
        <v>0</v>
      </c>
      <c r="O22" s="29">
        <v>0</v>
      </c>
      <c r="P22" s="23">
        <v>0</v>
      </c>
      <c r="Q22" s="23"/>
      <c r="R22" s="23">
        <v>0</v>
      </c>
      <c r="S22" s="23"/>
      <c r="T22" s="28">
        <v>0</v>
      </c>
      <c r="U22" s="29">
        <v>0</v>
      </c>
      <c r="V22" s="25"/>
      <c r="W22" s="26"/>
    </row>
    <row r="23" spans="1:23" ht="15" customHeight="1">
      <c r="A23" s="32" t="s">
        <v>35</v>
      </c>
      <c r="B23" s="23"/>
      <c r="C23" s="23">
        <v>1473</v>
      </c>
      <c r="D23" s="23"/>
      <c r="E23" s="23"/>
      <c r="F23" s="23"/>
      <c r="G23" s="23"/>
      <c r="H23" s="23"/>
      <c r="I23" s="23"/>
      <c r="J23" s="23">
        <v>0</v>
      </c>
      <c r="K23" s="23">
        <v>0</v>
      </c>
      <c r="L23" s="22"/>
      <c r="M23" s="22"/>
      <c r="N23" s="29">
        <f t="shared" si="0"/>
        <v>0</v>
      </c>
      <c r="O23" s="29">
        <f t="shared" si="1"/>
        <v>1473</v>
      </c>
      <c r="P23" s="29">
        <v>1473</v>
      </c>
      <c r="Q23" s="23">
        <v>2000</v>
      </c>
      <c r="R23" s="23"/>
      <c r="S23" s="23"/>
      <c r="T23" s="28">
        <f>N23-O23+P23+S23</f>
        <v>0</v>
      </c>
      <c r="U23" s="29">
        <v>2000</v>
      </c>
      <c r="V23" s="25"/>
      <c r="W23" s="26"/>
    </row>
    <row r="24" spans="1:23" ht="15" customHeight="1">
      <c r="A24" s="32" t="s">
        <v>36</v>
      </c>
      <c r="B24" s="23"/>
      <c r="C24" s="23">
        <v>0</v>
      </c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9">
        <f t="shared" si="0"/>
        <v>0</v>
      </c>
      <c r="O24" s="29">
        <f t="shared" si="1"/>
        <v>0</v>
      </c>
      <c r="P24" s="29"/>
      <c r="Q24" s="23">
        <v>0</v>
      </c>
      <c r="R24" s="23"/>
      <c r="S24" s="23"/>
      <c r="T24" s="28">
        <f>N24+P24+S24</f>
        <v>0</v>
      </c>
      <c r="U24" s="29">
        <f>O24+Q24+R24</f>
        <v>0</v>
      </c>
      <c r="V24" s="25"/>
      <c r="W24" s="26"/>
    </row>
    <row r="25" spans="1:23" ht="15" customHeight="1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9">
        <f t="shared" si="0"/>
        <v>0</v>
      </c>
      <c r="O25" s="29">
        <f t="shared" si="1"/>
        <v>0</v>
      </c>
      <c r="P25" s="29"/>
      <c r="Q25" s="23"/>
      <c r="R25" s="23"/>
      <c r="S25" s="23"/>
      <c r="T25" s="28">
        <v>0</v>
      </c>
      <c r="U25" s="29"/>
      <c r="V25" s="24"/>
      <c r="W25" s="26"/>
    </row>
    <row r="26" spans="1:23" ht="15" customHeight="1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2"/>
      <c r="M26" s="22"/>
      <c r="N26" s="29">
        <f t="shared" si="0"/>
        <v>0</v>
      </c>
      <c r="O26" s="29">
        <f t="shared" si="1"/>
        <v>0</v>
      </c>
      <c r="P26" s="29"/>
      <c r="Q26" s="23"/>
      <c r="R26" s="23"/>
      <c r="S26" s="23"/>
      <c r="T26" s="28"/>
      <c r="U26" s="29"/>
      <c r="V26" s="24"/>
      <c r="W26" s="26"/>
    </row>
    <row r="27" spans="1:23" ht="15" customHeight="1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2"/>
      <c r="M27" s="22"/>
      <c r="N27" s="29">
        <f t="shared" si="0"/>
        <v>0</v>
      </c>
      <c r="O27" s="29">
        <f t="shared" si="1"/>
        <v>0</v>
      </c>
      <c r="P27" s="29"/>
      <c r="Q27" s="23"/>
      <c r="R27" s="23"/>
      <c r="S27" s="23"/>
      <c r="T27" s="28"/>
      <c r="U27" s="29">
        <v>0</v>
      </c>
      <c r="V27" s="25"/>
      <c r="W27" s="26"/>
    </row>
    <row r="28" spans="1:23" ht="15" customHeight="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2"/>
      <c r="M28" s="22"/>
      <c r="N28" s="29">
        <f t="shared" si="0"/>
        <v>0</v>
      </c>
      <c r="O28" s="29">
        <f t="shared" si="1"/>
        <v>0</v>
      </c>
      <c r="P28" s="29"/>
      <c r="Q28" s="23"/>
      <c r="R28" s="23">
        <f>J28</f>
        <v>0</v>
      </c>
      <c r="S28" s="23"/>
      <c r="T28" s="28"/>
      <c r="U28" s="29"/>
      <c r="V28" s="25"/>
      <c r="W28" s="26"/>
    </row>
    <row r="29" spans="1:23" ht="15" customHeight="1">
      <c r="A29" s="32" t="s">
        <v>24</v>
      </c>
      <c r="B29" s="23"/>
      <c r="C29" s="23">
        <v>0</v>
      </c>
      <c r="D29" s="23"/>
      <c r="E29" s="23"/>
      <c r="F29" s="23"/>
      <c r="G29" s="23"/>
      <c r="H29" s="23"/>
      <c r="I29" s="23"/>
      <c r="J29" s="23"/>
      <c r="K29" s="23"/>
      <c r="L29" s="22"/>
      <c r="M29" s="22"/>
      <c r="N29" s="29">
        <f t="shared" si="0"/>
        <v>0</v>
      </c>
      <c r="O29" s="29">
        <f t="shared" si="1"/>
        <v>0</v>
      </c>
      <c r="P29" s="29"/>
      <c r="Q29" s="23"/>
      <c r="R29" s="23">
        <f>J29</f>
        <v>0</v>
      </c>
      <c r="S29" s="23"/>
      <c r="T29" s="28"/>
      <c r="U29" s="29"/>
      <c r="V29" s="25"/>
      <c r="W29" s="26"/>
    </row>
    <row r="30" spans="1:23" ht="15" customHeight="1">
      <c r="A30" s="24" t="s">
        <v>39</v>
      </c>
      <c r="B30" s="23"/>
      <c r="C30" s="23">
        <v>0</v>
      </c>
      <c r="D30" s="23"/>
      <c r="E30" s="23"/>
      <c r="F30" s="23"/>
      <c r="G30" s="23"/>
      <c r="H30" s="23"/>
      <c r="I30" s="23"/>
      <c r="J30" s="23"/>
      <c r="K30" s="23"/>
      <c r="L30" s="22"/>
      <c r="M30" s="22"/>
      <c r="N30" s="29">
        <f t="shared" si="0"/>
        <v>0</v>
      </c>
      <c r="O30" s="29">
        <f t="shared" si="1"/>
        <v>0</v>
      </c>
      <c r="P30" s="29">
        <v>1700</v>
      </c>
      <c r="Q30" s="23"/>
      <c r="R30" s="23"/>
      <c r="S30" s="23"/>
      <c r="T30" s="28">
        <f>N30+P30+S30</f>
        <v>1700</v>
      </c>
      <c r="U30" s="29">
        <f>O30+Q30+R30</f>
        <v>0</v>
      </c>
      <c r="V30" s="25"/>
      <c r="W30" s="26"/>
    </row>
    <row r="31" spans="1:23" ht="15" customHeight="1">
      <c r="A31" s="24" t="s">
        <v>32</v>
      </c>
      <c r="B31" s="23">
        <v>586</v>
      </c>
      <c r="C31" s="23"/>
      <c r="D31" s="23"/>
      <c r="E31" s="23"/>
      <c r="F31" s="23"/>
      <c r="G31" s="23"/>
      <c r="H31" s="23"/>
      <c r="I31" s="23"/>
      <c r="J31" s="23"/>
      <c r="K31" s="23"/>
      <c r="L31" s="22"/>
      <c r="M31" s="22"/>
      <c r="N31" s="29">
        <f t="shared" si="0"/>
        <v>586</v>
      </c>
      <c r="O31" s="29">
        <f t="shared" si="1"/>
        <v>0</v>
      </c>
      <c r="P31" s="29"/>
      <c r="Q31" s="23"/>
      <c r="R31" s="23"/>
      <c r="S31" s="23"/>
      <c r="T31" s="28">
        <v>586</v>
      </c>
      <c r="U31" s="29">
        <f>O31+Q31+R31</f>
        <v>0</v>
      </c>
      <c r="V31" s="25"/>
      <c r="W31" s="26"/>
    </row>
    <row r="32" spans="1:23" ht="1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2"/>
      <c r="M32" s="22"/>
      <c r="N32" s="29">
        <f t="shared" si="0"/>
        <v>0</v>
      </c>
      <c r="O32" s="29">
        <f t="shared" si="1"/>
        <v>0</v>
      </c>
      <c r="P32" s="29"/>
      <c r="Q32" s="23"/>
      <c r="R32" s="23"/>
      <c r="S32" s="23"/>
      <c r="T32" s="28">
        <v>0</v>
      </c>
      <c r="U32" s="29">
        <v>0</v>
      </c>
      <c r="V32" s="25"/>
      <c r="W32" s="26"/>
    </row>
    <row r="33" spans="1:23" ht="15" customHeight="1">
      <c r="A33" s="24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>
        <v>25</v>
      </c>
      <c r="L33" s="22"/>
      <c r="M33" s="22"/>
      <c r="N33" s="29">
        <f t="shared" si="0"/>
        <v>0</v>
      </c>
      <c r="O33" s="29">
        <f t="shared" si="1"/>
        <v>25</v>
      </c>
      <c r="P33" s="29"/>
      <c r="Q33" s="23"/>
      <c r="R33" s="23"/>
      <c r="S33" s="23">
        <v>25</v>
      </c>
      <c r="T33" s="28"/>
      <c r="U33" s="29"/>
      <c r="V33" s="25"/>
      <c r="W33" s="26"/>
    </row>
    <row r="34" spans="1:23" ht="15" customHeight="1">
      <c r="A34" s="24"/>
      <c r="B34" s="23"/>
      <c r="C34" s="23">
        <v>0</v>
      </c>
      <c r="D34" s="23"/>
      <c r="E34" s="23"/>
      <c r="F34" s="23"/>
      <c r="G34" s="23"/>
      <c r="H34" s="23"/>
      <c r="I34" s="23"/>
      <c r="J34" s="23">
        <v>0</v>
      </c>
      <c r="K34" s="23">
        <v>0</v>
      </c>
      <c r="L34" s="22"/>
      <c r="M34" s="22"/>
      <c r="N34" s="29">
        <f>B34-J34</f>
        <v>0</v>
      </c>
      <c r="O34" s="29">
        <f t="shared" si="1"/>
        <v>0</v>
      </c>
      <c r="P34" s="29"/>
      <c r="Q34" s="23"/>
      <c r="R34" s="23"/>
      <c r="S34" s="23"/>
      <c r="T34" s="28">
        <f>B34-J34</f>
        <v>0</v>
      </c>
      <c r="U34" s="29">
        <f>O34+Q34+R34</f>
        <v>0</v>
      </c>
      <c r="V34" s="25"/>
      <c r="W34" s="26"/>
    </row>
    <row r="35" spans="1:23" ht="15" customHeight="1">
      <c r="A35" s="24" t="s">
        <v>43</v>
      </c>
      <c r="B35" s="23">
        <v>0</v>
      </c>
      <c r="C35" s="23"/>
      <c r="D35" s="23"/>
      <c r="E35" s="23"/>
      <c r="F35" s="23"/>
      <c r="G35" s="23"/>
      <c r="H35" s="23"/>
      <c r="I35" s="23"/>
      <c r="J35" s="23"/>
      <c r="K35" s="23">
        <v>13.89</v>
      </c>
      <c r="L35" s="22"/>
      <c r="M35" s="22"/>
      <c r="N35" s="29">
        <f t="shared" si="0"/>
        <v>0</v>
      </c>
      <c r="O35" s="29">
        <f t="shared" si="1"/>
        <v>13.89</v>
      </c>
      <c r="P35" s="29"/>
      <c r="Q35" s="23">
        <v>279.37</v>
      </c>
      <c r="R35" s="23"/>
      <c r="S35" s="23">
        <f>O35+Q35</f>
        <v>293.26</v>
      </c>
      <c r="T35" s="28"/>
      <c r="U35" s="29"/>
      <c r="V35" s="25"/>
      <c r="W35" s="26"/>
    </row>
    <row r="36" spans="1:23" ht="15" customHeight="1">
      <c r="A36" s="24" t="s">
        <v>38</v>
      </c>
      <c r="B36" s="23"/>
      <c r="C36" s="23"/>
      <c r="D36" s="23"/>
      <c r="E36" s="23"/>
      <c r="F36" s="23"/>
      <c r="G36" s="23"/>
      <c r="H36" s="23"/>
      <c r="I36" s="23"/>
      <c r="J36" s="23">
        <v>15883</v>
      </c>
      <c r="K36" s="23"/>
      <c r="L36" s="22"/>
      <c r="M36" s="22"/>
      <c r="N36" s="29">
        <f t="shared" si="0"/>
        <v>15883</v>
      </c>
      <c r="O36" s="29"/>
      <c r="P36" s="29">
        <v>2000</v>
      </c>
      <c r="Q36" s="23">
        <v>1473</v>
      </c>
      <c r="R36" s="23">
        <f>N36+P36-Q36</f>
        <v>16410</v>
      </c>
      <c r="S36" s="23"/>
      <c r="T36" s="28">
        <v>0</v>
      </c>
      <c r="U36" s="29">
        <v>0</v>
      </c>
      <c r="V36" s="25"/>
      <c r="W36" s="26"/>
    </row>
    <row r="37" spans="1:23" ht="15" customHeight="1">
      <c r="A37" s="24" t="s">
        <v>25</v>
      </c>
      <c r="B37" s="27"/>
      <c r="C37" s="27"/>
      <c r="D37" s="27"/>
      <c r="E37" s="27"/>
      <c r="F37" s="27"/>
      <c r="G37" s="27"/>
      <c r="H37" s="27"/>
      <c r="I37" s="27"/>
      <c r="J37" s="27">
        <v>3698.76</v>
      </c>
      <c r="K37" s="27"/>
      <c r="L37" s="22"/>
      <c r="M37" s="22"/>
      <c r="N37" s="29">
        <f aca="true" t="shared" si="2" ref="N37:N42">B37+J37</f>
        <v>3698.76</v>
      </c>
      <c r="O37" s="29">
        <v>0</v>
      </c>
      <c r="P37" s="29"/>
      <c r="Q37" s="23">
        <v>667.52</v>
      </c>
      <c r="R37" s="23">
        <f>N37+P37-Q37</f>
        <v>3031.2400000000002</v>
      </c>
      <c r="S37" s="23"/>
      <c r="T37" s="28"/>
      <c r="U37" s="29"/>
      <c r="V37" s="25"/>
      <c r="W37" s="26"/>
    </row>
    <row r="38" spans="1:23" ht="15" customHeight="1">
      <c r="A38" s="24" t="s">
        <v>26</v>
      </c>
      <c r="B38" s="27"/>
      <c r="C38" s="27"/>
      <c r="D38" s="27"/>
      <c r="E38" s="27"/>
      <c r="F38" s="27"/>
      <c r="G38" s="27"/>
      <c r="H38" s="27"/>
      <c r="I38" s="27"/>
      <c r="J38" s="27">
        <v>10522.48</v>
      </c>
      <c r="K38" s="27"/>
      <c r="L38" s="22"/>
      <c r="M38" s="22"/>
      <c r="N38" s="29">
        <f t="shared" si="2"/>
        <v>10522.48</v>
      </c>
      <c r="O38" s="29"/>
      <c r="P38" s="29"/>
      <c r="Q38" s="23"/>
      <c r="R38" s="23">
        <v>10522.48</v>
      </c>
      <c r="S38" s="23"/>
      <c r="T38" s="28"/>
      <c r="U38" s="29"/>
      <c r="V38" s="25"/>
      <c r="W38" s="26"/>
    </row>
    <row r="39" spans="1:23" ht="15" customHeight="1">
      <c r="A39" s="24" t="s">
        <v>27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2"/>
      <c r="M39" s="22"/>
      <c r="N39" s="29">
        <f t="shared" si="2"/>
        <v>0</v>
      </c>
      <c r="O39" s="29"/>
      <c r="P39" s="29"/>
      <c r="Q39" s="23"/>
      <c r="R39" s="23">
        <f>N39+P39</f>
        <v>0</v>
      </c>
      <c r="S39" s="23"/>
      <c r="T39" s="28"/>
      <c r="U39" s="29"/>
      <c r="V39" s="25"/>
      <c r="W39" s="26"/>
    </row>
    <row r="40" spans="1:23" ht="15" customHeight="1">
      <c r="A40" s="24" t="s">
        <v>28</v>
      </c>
      <c r="B40" s="27"/>
      <c r="C40" s="27"/>
      <c r="D40" s="27"/>
      <c r="E40" s="27"/>
      <c r="F40" s="27"/>
      <c r="G40" s="27"/>
      <c r="H40" s="27"/>
      <c r="I40" s="27"/>
      <c r="J40" s="27">
        <v>5331.31</v>
      </c>
      <c r="K40" s="27"/>
      <c r="L40" s="22"/>
      <c r="M40" s="22"/>
      <c r="N40" s="29">
        <f t="shared" si="2"/>
        <v>5331.31</v>
      </c>
      <c r="O40" s="29"/>
      <c r="P40" s="29"/>
      <c r="Q40" s="23"/>
      <c r="R40" s="23">
        <v>5331.31</v>
      </c>
      <c r="S40" s="23"/>
      <c r="T40" s="28"/>
      <c r="U40" s="29"/>
      <c r="V40" s="25"/>
      <c r="W40" s="26"/>
    </row>
    <row r="41" spans="1:23" ht="15" customHeight="1">
      <c r="A41" s="24" t="s">
        <v>29</v>
      </c>
      <c r="B41" s="27"/>
      <c r="C41" s="27"/>
      <c r="D41" s="27"/>
      <c r="E41" s="27"/>
      <c r="F41" s="27"/>
      <c r="G41" s="27"/>
      <c r="H41" s="27"/>
      <c r="I41" s="27"/>
      <c r="J41" s="27">
        <v>10094.79</v>
      </c>
      <c r="K41" s="27"/>
      <c r="L41" s="22"/>
      <c r="M41" s="22"/>
      <c r="N41" s="29">
        <f t="shared" si="2"/>
        <v>10094.79</v>
      </c>
      <c r="O41" s="29"/>
      <c r="P41" s="29"/>
      <c r="Q41" s="23">
        <v>0</v>
      </c>
      <c r="R41" s="23">
        <f>N41+P41</f>
        <v>10094.79</v>
      </c>
      <c r="S41" s="23">
        <v>0</v>
      </c>
      <c r="T41" s="28"/>
      <c r="U41" s="29"/>
      <c r="V41" s="25"/>
      <c r="W41" s="26"/>
    </row>
    <row r="42" spans="1:23" ht="15" customHeight="1">
      <c r="A42" s="24" t="s">
        <v>30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2"/>
      <c r="M42" s="22"/>
      <c r="N42" s="29">
        <f t="shared" si="2"/>
        <v>0</v>
      </c>
      <c r="O42" s="29"/>
      <c r="P42" s="29"/>
      <c r="Q42" s="23"/>
      <c r="R42" s="23">
        <f aca="true" t="shared" si="3" ref="R42:S46">N42+P42</f>
        <v>0</v>
      </c>
      <c r="S42" s="23"/>
      <c r="T42" s="28"/>
      <c r="U42" s="29"/>
      <c r="V42" s="25"/>
      <c r="W42" s="26"/>
    </row>
    <row r="43" spans="1:23" ht="15" customHeight="1">
      <c r="A43" s="24" t="s">
        <v>37</v>
      </c>
      <c r="B43" s="27"/>
      <c r="C43" s="27"/>
      <c r="D43" s="27"/>
      <c r="E43" s="27"/>
      <c r="F43" s="27"/>
      <c r="G43" s="27"/>
      <c r="H43" s="27"/>
      <c r="I43" s="27"/>
      <c r="J43" s="27"/>
      <c r="K43" s="27">
        <v>82611.04</v>
      </c>
      <c r="L43" s="22"/>
      <c r="M43" s="22"/>
      <c r="N43" s="29"/>
      <c r="O43" s="29">
        <f>C43+K43</f>
        <v>82611.04</v>
      </c>
      <c r="P43" s="29">
        <v>0</v>
      </c>
      <c r="Q43" s="23">
        <v>1500</v>
      </c>
      <c r="R43" s="23">
        <f t="shared" si="3"/>
        <v>0</v>
      </c>
      <c r="S43" s="23">
        <f t="shared" si="3"/>
        <v>84111.04</v>
      </c>
      <c r="T43" s="28"/>
      <c r="U43" s="29"/>
      <c r="V43" s="25"/>
      <c r="W43" s="26"/>
    </row>
    <row r="44" spans="1:23" ht="15" customHeight="1">
      <c r="A44" s="24"/>
      <c r="B44" s="27"/>
      <c r="C44" s="27"/>
      <c r="D44" s="27"/>
      <c r="E44" s="27"/>
      <c r="F44" s="27"/>
      <c r="G44" s="27"/>
      <c r="H44" s="27"/>
      <c r="I44" s="27"/>
      <c r="J44" s="27"/>
      <c r="K44" s="27">
        <v>0</v>
      </c>
      <c r="L44" s="22"/>
      <c r="M44" s="22"/>
      <c r="N44" s="29"/>
      <c r="O44" s="29">
        <f>C44+K44</f>
        <v>0</v>
      </c>
      <c r="P44" s="29"/>
      <c r="Q44" s="23"/>
      <c r="R44" s="23">
        <f t="shared" si="3"/>
        <v>0</v>
      </c>
      <c r="S44" s="23">
        <f t="shared" si="3"/>
        <v>0</v>
      </c>
      <c r="T44" s="28"/>
      <c r="U44" s="29"/>
      <c r="V44" s="25"/>
      <c r="W44" s="26"/>
    </row>
    <row r="45" spans="1:23" ht="15" customHeight="1">
      <c r="A45" s="24"/>
      <c r="B45" s="27"/>
      <c r="C45" s="27"/>
      <c r="D45" s="27"/>
      <c r="E45" s="27"/>
      <c r="F45" s="27"/>
      <c r="G45" s="27"/>
      <c r="H45" s="27"/>
      <c r="I45" s="27"/>
      <c r="J45" s="27"/>
      <c r="K45" s="27">
        <v>0</v>
      </c>
      <c r="L45" s="22"/>
      <c r="M45" s="22"/>
      <c r="N45" s="29"/>
      <c r="O45" s="29">
        <f>C45+K45</f>
        <v>0</v>
      </c>
      <c r="P45" s="29"/>
      <c r="Q45" s="23"/>
      <c r="R45" s="23">
        <f t="shared" si="3"/>
        <v>0</v>
      </c>
      <c r="S45" s="23">
        <f t="shared" si="3"/>
        <v>0</v>
      </c>
      <c r="T45" s="28"/>
      <c r="U45" s="29"/>
      <c r="V45" s="25"/>
      <c r="W45" s="26"/>
    </row>
    <row r="46" spans="1:23" ht="15" customHeight="1">
      <c r="A46" s="24" t="s">
        <v>30</v>
      </c>
      <c r="B46" s="27"/>
      <c r="C46" s="27"/>
      <c r="D46" s="27"/>
      <c r="E46" s="27"/>
      <c r="F46" s="27"/>
      <c r="G46" s="27"/>
      <c r="H46" s="27"/>
      <c r="I46" s="27"/>
      <c r="J46" s="27">
        <v>100.05</v>
      </c>
      <c r="K46" s="27"/>
      <c r="L46" s="22"/>
      <c r="M46" s="22"/>
      <c r="N46" s="29">
        <f>B46+J46</f>
        <v>100.05</v>
      </c>
      <c r="O46" s="29">
        <f>C46+K46</f>
        <v>0</v>
      </c>
      <c r="P46" s="29"/>
      <c r="Q46" s="23"/>
      <c r="R46" s="23">
        <f t="shared" si="3"/>
        <v>100.05</v>
      </c>
      <c r="S46" s="23">
        <f t="shared" si="3"/>
        <v>0</v>
      </c>
      <c r="T46" s="28"/>
      <c r="U46" s="29"/>
      <c r="V46" s="25"/>
      <c r="W46" s="26"/>
    </row>
    <row r="47" spans="1:23" ht="15" customHeight="1">
      <c r="A47" s="24" t="s">
        <v>36</v>
      </c>
      <c r="B47" s="27"/>
      <c r="C47" s="27"/>
      <c r="D47" s="27"/>
      <c r="E47" s="27"/>
      <c r="F47" s="27"/>
      <c r="G47" s="27"/>
      <c r="H47" s="27"/>
      <c r="I47" s="27"/>
      <c r="J47" s="27">
        <v>29051.3</v>
      </c>
      <c r="K47" s="27"/>
      <c r="L47" s="22"/>
      <c r="M47" s="22"/>
      <c r="N47" s="29">
        <f t="shared" si="0"/>
        <v>29051.3</v>
      </c>
      <c r="O47" s="29">
        <f t="shared" si="1"/>
        <v>0</v>
      </c>
      <c r="P47" s="29">
        <v>0</v>
      </c>
      <c r="Q47" s="23">
        <v>1700</v>
      </c>
      <c r="R47" s="23">
        <f>N47+P47-Q47</f>
        <v>27351.3</v>
      </c>
      <c r="S47" s="23"/>
      <c r="T47" s="28"/>
      <c r="U47" s="29"/>
      <c r="V47" s="25"/>
      <c r="W47" s="26"/>
    </row>
    <row r="48" spans="1:23" ht="15" customHeight="1" thickBot="1">
      <c r="A48" s="24" t="s">
        <v>22</v>
      </c>
      <c r="B48" s="27"/>
      <c r="C48" s="27">
        <v>0</v>
      </c>
      <c r="D48" s="27"/>
      <c r="E48" s="27"/>
      <c r="F48" s="27"/>
      <c r="G48" s="27"/>
      <c r="H48" s="27"/>
      <c r="I48" s="27"/>
      <c r="J48" s="27"/>
      <c r="K48" s="27"/>
      <c r="L48" s="22"/>
      <c r="M48" s="22"/>
      <c r="N48" s="29"/>
      <c r="O48" s="29"/>
      <c r="P48" s="29"/>
      <c r="Q48" s="23">
        <v>0</v>
      </c>
      <c r="R48" s="23">
        <v>11588.13</v>
      </c>
      <c r="S48" s="23">
        <v>0</v>
      </c>
      <c r="T48" s="28">
        <v>0</v>
      </c>
      <c r="U48" s="29">
        <f>R48</f>
        <v>11588.13</v>
      </c>
      <c r="V48" s="25"/>
      <c r="W48" s="26"/>
    </row>
    <row r="49" spans="1:23" ht="15" customHeight="1">
      <c r="A49" s="12"/>
      <c r="B49" s="4">
        <f aca="true" t="shared" si="4" ref="B49:U49">SUM(B6:B48)</f>
        <v>14085.720000000001</v>
      </c>
      <c r="C49" s="4">
        <f t="shared" si="4"/>
        <v>14085.72</v>
      </c>
      <c r="D49" s="4">
        <f t="shared" si="4"/>
        <v>0</v>
      </c>
      <c r="E49" s="4">
        <f t="shared" si="4"/>
        <v>0</v>
      </c>
      <c r="F49" s="4">
        <f t="shared" si="4"/>
        <v>0</v>
      </c>
      <c r="G49" s="4">
        <f t="shared" si="4"/>
        <v>0</v>
      </c>
      <c r="H49" s="4">
        <f t="shared" si="4"/>
        <v>0</v>
      </c>
      <c r="I49" s="4">
        <f t="shared" si="4"/>
        <v>0</v>
      </c>
      <c r="J49" s="4">
        <f t="shared" si="4"/>
        <v>87689.79</v>
      </c>
      <c r="K49" s="4">
        <f t="shared" si="4"/>
        <v>87689.79</v>
      </c>
      <c r="L49" s="4">
        <f t="shared" si="4"/>
        <v>0</v>
      </c>
      <c r="M49" s="4">
        <f t="shared" si="4"/>
        <v>0</v>
      </c>
      <c r="N49" s="4">
        <f t="shared" si="4"/>
        <v>99834.93000000002</v>
      </c>
      <c r="O49" s="4">
        <f t="shared" si="4"/>
        <v>99834.93</v>
      </c>
      <c r="P49" s="4">
        <f t="shared" si="4"/>
        <v>7619.889999999999</v>
      </c>
      <c r="Q49" s="4">
        <f t="shared" si="4"/>
        <v>7619.889999999999</v>
      </c>
      <c r="R49" s="4">
        <f t="shared" si="4"/>
        <v>84429.3</v>
      </c>
      <c r="S49" s="4">
        <f t="shared" si="4"/>
        <v>84429.29999999999</v>
      </c>
      <c r="T49" s="4">
        <f t="shared" si="4"/>
        <v>24300.13</v>
      </c>
      <c r="U49" s="4">
        <f t="shared" si="4"/>
        <v>24300.129999999997</v>
      </c>
      <c r="V49" s="16"/>
      <c r="W49" s="15"/>
    </row>
    <row r="50" spans="1:23" s="5" customFormat="1" ht="15" customHeight="1" thickBot="1">
      <c r="A50" s="13"/>
      <c r="B50" s="34" t="str">
        <f>IF(B49=C49,"0",B49-C49)</f>
        <v>0</v>
      </c>
      <c r="C50" s="35"/>
      <c r="D50" s="34" t="str">
        <f>IF(D49=E49,"0",D49-E49)</f>
        <v>0</v>
      </c>
      <c r="E50" s="35"/>
      <c r="F50" s="34" t="str">
        <f>IF(F49=G49,"0",F49-G49)</f>
        <v>0</v>
      </c>
      <c r="G50" s="35"/>
      <c r="H50" s="34" t="str">
        <f>IF(H49=I49,"0",H49-I49)</f>
        <v>0</v>
      </c>
      <c r="I50" s="35"/>
      <c r="J50" s="34" t="str">
        <f>IF(J49=K49,"0",J49-K49)</f>
        <v>0</v>
      </c>
      <c r="K50" s="35"/>
      <c r="L50" s="34" t="str">
        <f>IF(L49=M49,"0",L49-M49)</f>
        <v>0</v>
      </c>
      <c r="M50" s="35"/>
      <c r="N50" s="34" t="str">
        <f>IF(N49=O49,"0",N49-O49)</f>
        <v>0</v>
      </c>
      <c r="O50" s="35"/>
      <c r="P50" s="34" t="str">
        <f>IF(P49=Q49,"0",P49-Q49)</f>
        <v>0</v>
      </c>
      <c r="Q50" s="35"/>
      <c r="R50" s="34" t="str">
        <f>IF(R49=S49,"0",R49-S49)</f>
        <v>0</v>
      </c>
      <c r="S50" s="35"/>
      <c r="T50" s="34" t="str">
        <f>IF(T49=U49,"0",T49-U49)</f>
        <v>0</v>
      </c>
      <c r="U50" s="35"/>
      <c r="V50" s="17"/>
      <c r="W50" s="18"/>
    </row>
    <row r="51" ht="13.5" thickTop="1"/>
  </sheetData>
  <sheetProtection/>
  <mergeCells count="23">
    <mergeCell ref="N50:O50"/>
    <mergeCell ref="V2:W2"/>
    <mergeCell ref="B4:C4"/>
    <mergeCell ref="D4:E4"/>
    <mergeCell ref="F4:G4"/>
    <mergeCell ref="H4:I4"/>
    <mergeCell ref="J4:K4"/>
    <mergeCell ref="L4:M4"/>
    <mergeCell ref="N4:O4"/>
    <mergeCell ref="P4:Q4"/>
    <mergeCell ref="B50:C50"/>
    <mergeCell ref="D50:E50"/>
    <mergeCell ref="F50:G50"/>
    <mergeCell ref="H50:I50"/>
    <mergeCell ref="J50:K50"/>
    <mergeCell ref="L50:M50"/>
    <mergeCell ref="P50:Q50"/>
    <mergeCell ref="R50:S50"/>
    <mergeCell ref="T50:U50"/>
    <mergeCell ref="T4:U4"/>
    <mergeCell ref="V4:W4"/>
    <mergeCell ref="V5:W5"/>
    <mergeCell ref="R4:S4"/>
  </mergeCells>
  <printOptions/>
  <pageMargins left="0.3937007874015748" right="0.1968503937007874" top="0.3937007874015748" bottom="0.3937007874015748" header="0" footer="0"/>
  <pageSetup horizontalDpi="300" verticalDpi="300" orientation="landscape" paperSize="9" scale="7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Hillebrand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Hillebrand</dc:creator>
  <cp:keywords/>
  <dc:description/>
  <cp:lastModifiedBy>Kees</cp:lastModifiedBy>
  <cp:lastPrinted>2013-02-24T20:25:36Z</cp:lastPrinted>
  <dcterms:created xsi:type="dcterms:W3CDTF">2001-01-22T20:03:09Z</dcterms:created>
  <dcterms:modified xsi:type="dcterms:W3CDTF">2013-03-04T14:09:29Z</dcterms:modified>
  <cp:category/>
  <cp:version/>
  <cp:contentType/>
  <cp:contentStatus/>
</cp:coreProperties>
</file>